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2012r2\d$\web\統計学\資料\自作資料\"/>
    </mc:Choice>
  </mc:AlternateContent>
  <bookViews>
    <workbookView xWindow="150" yWindow="90" windowWidth="14940" windowHeight="11250"/>
  </bookViews>
  <sheets>
    <sheet name="度数分布" sheetId="1" r:id="rId1"/>
  </sheets>
  <calcPr calcId="152511"/>
</workbook>
</file>

<file path=xl/calcChain.xml><?xml version="1.0" encoding="utf-8"?>
<calcChain xmlns="http://schemas.openxmlformats.org/spreadsheetml/2006/main">
  <c r="D44" i="1" l="1"/>
  <c r="D45" i="1"/>
  <c r="D4" i="1" l="1"/>
  <c r="D2" i="1"/>
  <c r="D10" i="1" l="1"/>
  <c r="D11" i="1" s="1"/>
  <c r="D43" i="1"/>
  <c r="D5" i="1"/>
  <c r="D3" i="1"/>
  <c r="D19" i="1"/>
  <c r="D12" i="1" l="1"/>
  <c r="D13" i="1" s="1"/>
  <c r="D21" i="1"/>
  <c r="D7" i="1"/>
  <c r="D8" i="1"/>
  <c r="D41" i="1" s="1"/>
  <c r="D46" i="1" l="1"/>
  <c r="E45" i="1"/>
  <c r="H45" i="1"/>
  <c r="I45" i="1"/>
  <c r="E21" i="1"/>
  <c r="D22" i="1" s="1"/>
  <c r="E22" i="1" s="1"/>
  <c r="D23" i="1" s="1"/>
  <c r="E23" i="1" s="1"/>
  <c r="D24" i="1" s="1"/>
  <c r="E24" i="1" s="1"/>
  <c r="D25" i="1" s="1"/>
  <c r="E25" i="1" s="1"/>
  <c r="D26" i="1" s="1"/>
  <c r="E26" i="1" s="1"/>
  <c r="D27" i="1" s="1"/>
  <c r="D47" i="1" l="1"/>
  <c r="E46" i="1"/>
  <c r="I22" i="1"/>
  <c r="I24" i="1"/>
  <c r="I25" i="1"/>
  <c r="I26" i="1"/>
  <c r="I23" i="1"/>
  <c r="I21" i="1"/>
  <c r="H21" i="1"/>
  <c r="H22" i="1"/>
  <c r="H24" i="1"/>
  <c r="H23" i="1"/>
  <c r="H25" i="1"/>
  <c r="H26" i="1"/>
  <c r="E27" i="1"/>
  <c r="D28" i="1" s="1"/>
  <c r="H46" i="1" l="1"/>
  <c r="I46" i="1"/>
  <c r="D48" i="1"/>
  <c r="E47" i="1"/>
  <c r="H27" i="1"/>
  <c r="E28" i="1"/>
  <c r="D29" i="1" s="1"/>
  <c r="I28" i="1"/>
  <c r="I27" i="1"/>
  <c r="H47" i="1" l="1"/>
  <c r="I47" i="1"/>
  <c r="D49" i="1"/>
  <c r="E48" i="1"/>
  <c r="H28" i="1"/>
  <c r="E29" i="1"/>
  <c r="D30" i="1" s="1"/>
  <c r="I29" i="1"/>
  <c r="I48" i="1" l="1"/>
  <c r="H48" i="1"/>
  <c r="D50" i="1"/>
  <c r="E49" i="1"/>
  <c r="I49" i="1" s="1"/>
  <c r="H29" i="1"/>
  <c r="E30" i="1"/>
  <c r="I30" i="1" s="1"/>
  <c r="H49" i="1" l="1"/>
  <c r="H50" i="1"/>
  <c r="D51" i="1"/>
  <c r="E50" i="1"/>
  <c r="I50" i="1" s="1"/>
  <c r="H30" i="1"/>
  <c r="D52" i="1" l="1"/>
  <c r="E51" i="1"/>
  <c r="I51" i="1" l="1"/>
  <c r="H51" i="1"/>
  <c r="D53" i="1"/>
  <c r="E52" i="1"/>
  <c r="H52" i="1" l="1"/>
  <c r="I52" i="1"/>
  <c r="D54" i="1"/>
  <c r="E54" i="1" s="1"/>
  <c r="E53" i="1"/>
  <c r="H54" i="1"/>
  <c r="I54" i="1"/>
  <c r="H53" i="1" l="1"/>
  <c r="I53" i="1"/>
</calcChain>
</file>

<file path=xl/sharedStrings.xml><?xml version="1.0" encoding="utf-8"?>
<sst xmlns="http://schemas.openxmlformats.org/spreadsheetml/2006/main" count="21" uniqueCount="17">
  <si>
    <t>最大値</t>
    <rPh sb="0" eb="3">
      <t>サイダイチ</t>
    </rPh>
    <phoneticPr fontId="1"/>
  </si>
  <si>
    <t>最小値</t>
    <rPh sb="0" eb="3">
      <t>サイショウチ</t>
    </rPh>
    <phoneticPr fontId="1"/>
  </si>
  <si>
    <t>最小目盛</t>
    <rPh sb="0" eb="2">
      <t>サイショウ</t>
    </rPh>
    <rPh sb="2" eb="4">
      <t>メモリ</t>
    </rPh>
    <phoneticPr fontId="1"/>
  </si>
  <si>
    <t>最大目盛</t>
    <rPh sb="0" eb="2">
      <t>サイダイ</t>
    </rPh>
    <rPh sb="2" eb="4">
      <t>メモリ</t>
    </rPh>
    <phoneticPr fontId="1"/>
  </si>
  <si>
    <t>度数分布</t>
    <rPh sb="0" eb="2">
      <t>ドスウ</t>
    </rPh>
    <rPh sb="2" eb="4">
      <t>ブンプ</t>
    </rPh>
    <phoneticPr fontId="1"/>
  </si>
  <si>
    <t>作図用</t>
    <rPh sb="0" eb="3">
      <t>サクズヨウ</t>
    </rPh>
    <phoneticPr fontId="1"/>
  </si>
  <si>
    <t>平均</t>
    <rPh sb="0" eb="2">
      <t>ヘイキン</t>
    </rPh>
    <phoneticPr fontId="1"/>
  </si>
  <si>
    <t>標本数</t>
    <rPh sb="0" eb="3">
      <t>ヒョウホンスウ</t>
    </rPh>
    <phoneticPr fontId="1"/>
  </si>
  <si>
    <t>標準偏差</t>
    <rPh sb="0" eb="2">
      <t>ヒョウジュン</t>
    </rPh>
    <rPh sb="2" eb="4">
      <t>ヘンサ</t>
    </rPh>
    <phoneticPr fontId="1"/>
  </si>
  <si>
    <t>標準誤差</t>
    <rPh sb="0" eb="2">
      <t>ヒョウジュン</t>
    </rPh>
    <rPh sb="2" eb="4">
      <t>ゴサ</t>
    </rPh>
    <phoneticPr fontId="1"/>
  </si>
  <si>
    <t>95%信頼区間</t>
    <rPh sb="3" eb="5">
      <t>シンライ</t>
    </rPh>
    <rPh sb="5" eb="7">
      <t>クカン</t>
    </rPh>
    <phoneticPr fontId="1"/>
  </si>
  <si>
    <t>自由度</t>
    <rPh sb="0" eb="3">
      <t>ジユウド</t>
    </rPh>
    <phoneticPr fontId="1"/>
  </si>
  <si>
    <t>下限</t>
    <rPh sb="0" eb="2">
      <t>カゲン</t>
    </rPh>
    <phoneticPr fontId="1"/>
  </si>
  <si>
    <t>スタージェスの公式による階級数</t>
    <rPh sb="7" eb="9">
      <t>コウシキ</t>
    </rPh>
    <rPh sb="12" eb="14">
      <t>カイキュウ</t>
    </rPh>
    <rPh sb="14" eb="15">
      <t>カズ</t>
    </rPh>
    <phoneticPr fontId="1"/>
  </si>
  <si>
    <t>階級数(スタージェスの公式による)</t>
    <rPh sb="11" eb="13">
      <t>コウシキ</t>
    </rPh>
    <phoneticPr fontId="1"/>
  </si>
  <si>
    <t>階級幅</t>
    <rPh sb="0" eb="2">
      <t>カイキュウ</t>
    </rPh>
    <rPh sb="2" eb="3">
      <t>ハバ</t>
    </rPh>
    <phoneticPr fontId="1"/>
  </si>
  <si>
    <t>階級幅のINT+1</t>
    <rPh sb="0" eb="2">
      <t>カイキュウ</t>
    </rPh>
    <rPh sb="2" eb="3">
      <t>ハバ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</si>
</sst>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0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度数分布!$H$21:$H$30</c:f>
              <c:strCache>
                <c:ptCount val="10"/>
                <c:pt idx="0">
                  <c:v>0～1</c:v>
                </c:pt>
                <c:pt idx="1">
                  <c:v>1～2</c:v>
                </c:pt>
                <c:pt idx="2">
                  <c:v>2～3</c:v>
                </c:pt>
                <c:pt idx="3">
                  <c:v>3～4</c:v>
                </c:pt>
                <c:pt idx="4">
                  <c:v>4～5</c:v>
                </c:pt>
                <c:pt idx="5">
                  <c:v>5～6</c:v>
                </c:pt>
                <c:pt idx="6">
                  <c:v>6～7</c:v>
                </c:pt>
                <c:pt idx="7">
                  <c:v>7～8</c:v>
                </c:pt>
                <c:pt idx="8">
                  <c:v>8～9</c:v>
                </c:pt>
                <c:pt idx="9">
                  <c:v>9～10</c:v>
                </c:pt>
              </c:strCache>
            </c:strRef>
          </c:cat>
          <c:val>
            <c:numRef>
              <c:f>度数分布!$I$21:$I$30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10006656"/>
        <c:axId val="-1410008832"/>
      </c:barChart>
      <c:catAx>
        <c:axId val="-1410006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410008832"/>
        <c:crosses val="autoZero"/>
        <c:auto val="1"/>
        <c:lblAlgn val="ctr"/>
        <c:lblOffset val="100"/>
        <c:noMultiLvlLbl val="0"/>
      </c:catAx>
      <c:valAx>
        <c:axId val="-1410008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410006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度数分布!$H$45:$H$54</c:f>
              <c:strCache>
                <c:ptCount val="10"/>
                <c:pt idx="0">
                  <c:v>0～2</c:v>
                </c:pt>
                <c:pt idx="1">
                  <c:v>2～4</c:v>
                </c:pt>
                <c:pt idx="2">
                  <c:v>4～6</c:v>
                </c:pt>
                <c:pt idx="3">
                  <c:v>6～8</c:v>
                </c:pt>
                <c:pt idx="4">
                  <c:v>8～10</c:v>
                </c:pt>
                <c:pt idx="5">
                  <c:v>10～12</c:v>
                </c:pt>
                <c:pt idx="6">
                  <c:v>12～14</c:v>
                </c:pt>
                <c:pt idx="7">
                  <c:v>14～16</c:v>
                </c:pt>
                <c:pt idx="8">
                  <c:v>16～18</c:v>
                </c:pt>
                <c:pt idx="9">
                  <c:v>18～20</c:v>
                </c:pt>
              </c:strCache>
            </c:strRef>
          </c:cat>
          <c:val>
            <c:numRef>
              <c:f>度数分布!$I$45:$I$54</c:f>
              <c:numCache>
                <c:formatCode>General</c:formatCode>
                <c:ptCount val="10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300513824"/>
        <c:axId val="-1835926960"/>
      </c:barChart>
      <c:catAx>
        <c:axId val="-130051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835926960"/>
        <c:crosses val="autoZero"/>
        <c:auto val="1"/>
        <c:lblAlgn val="ctr"/>
        <c:lblOffset val="100"/>
        <c:noMultiLvlLbl val="0"/>
      </c:catAx>
      <c:valAx>
        <c:axId val="-1835926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300513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109537</xdr:colOff>
      <xdr:row>5</xdr:row>
      <xdr:rowOff>57150</xdr:rowOff>
    </xdr:from>
    <xdr:to>
      <xdr:col>18</xdr:col>
      <xdr:colOff>566737</xdr:colOff>
      <xdr:row>25</xdr:row>
      <xdr:rowOff>9525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33</xdr:row>
      <xdr:rowOff>0</xdr:rowOff>
    </xdr:from>
    <xdr:to>
      <xdr:col>11</xdr:col>
      <xdr:colOff>361177</xdr:colOff>
      <xdr:row>37</xdr:row>
      <xdr:rowOff>133248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1600" y="5657850"/>
          <a:ext cx="6180952" cy="819048"/>
        </a:xfrm>
        <a:prstGeom prst="rect">
          <a:avLst/>
        </a:prstGeom>
      </xdr:spPr>
    </xdr:pic>
    <xdr:clientData/>
  </xdr:twoCellAnchor>
  <xdr:twoCellAnchor>
    <xdr:from>
      <xdr:col>12</xdr:col>
      <xdr:colOff>204787</xdr:colOff>
      <xdr:row>37</xdr:row>
      <xdr:rowOff>104775</xdr:rowOff>
    </xdr:from>
    <xdr:to>
      <xdr:col>18</xdr:col>
      <xdr:colOff>661987</xdr:colOff>
      <xdr:row>53</xdr:row>
      <xdr:rowOff>104775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topLeftCell="A19" workbookViewId="0">
      <selection activeCell="C45" sqref="C45"/>
    </sheetView>
  </sheetViews>
  <sheetFormatPr defaultRowHeight="13.5"/>
  <cols>
    <col min="3" max="3" width="18.375" customWidth="1"/>
    <col min="4" max="4" width="9.625" customWidth="1"/>
    <col min="5" max="6" width="5" customWidth="1"/>
    <col min="7" max="7" width="6.625" customWidth="1"/>
    <col min="8" max="8" width="8.5" customWidth="1"/>
    <col min="9" max="9" width="5.25" customWidth="1"/>
  </cols>
  <sheetData>
    <row r="1" spans="1:4">
      <c r="A1" s="2">
        <v>1</v>
      </c>
    </row>
    <row r="2" spans="1:4">
      <c r="A2">
        <v>2</v>
      </c>
      <c r="C2" t="s">
        <v>7</v>
      </c>
      <c r="D2">
        <f>COUNT(A:A)</f>
        <v>16</v>
      </c>
    </row>
    <row r="3" spans="1:4">
      <c r="A3">
        <v>8</v>
      </c>
      <c r="C3" t="s">
        <v>6</v>
      </c>
      <c r="D3">
        <f>AVERAGE(A:A)</f>
        <v>4.625</v>
      </c>
    </row>
    <row r="4" spans="1:4">
      <c r="A4">
        <v>2</v>
      </c>
      <c r="C4" t="s">
        <v>8</v>
      </c>
      <c r="D4">
        <f>STDEV(A:A)</f>
        <v>2.5265259415516268</v>
      </c>
    </row>
    <row r="5" spans="1:4">
      <c r="A5">
        <v>4</v>
      </c>
      <c r="C5" t="s">
        <v>9</v>
      </c>
      <c r="D5">
        <f>D4/SQRT(D2)</f>
        <v>0.6316314853879067</v>
      </c>
    </row>
    <row r="6" spans="1:4">
      <c r="A6">
        <v>5</v>
      </c>
    </row>
    <row r="7" spans="1:4">
      <c r="A7">
        <v>7</v>
      </c>
      <c r="C7" t="s">
        <v>1</v>
      </c>
      <c r="D7">
        <f>MIN(A:A)</f>
        <v>1</v>
      </c>
    </row>
    <row r="8" spans="1:4">
      <c r="A8">
        <v>2</v>
      </c>
      <c r="C8" t="s">
        <v>0</v>
      </c>
      <c r="D8">
        <f>MAX(A:A)</f>
        <v>8</v>
      </c>
    </row>
    <row r="9" spans="1:4">
      <c r="A9">
        <v>5</v>
      </c>
    </row>
    <row r="10" spans="1:4">
      <c r="A10">
        <v>8</v>
      </c>
      <c r="C10" t="s">
        <v>11</v>
      </c>
      <c r="D10">
        <f>D2-1</f>
        <v>15</v>
      </c>
    </row>
    <row r="11" spans="1:4">
      <c r="A11">
        <v>6</v>
      </c>
      <c r="C11" t="s">
        <v>10</v>
      </c>
      <c r="D11">
        <f>_xlfn.T.INV.2T(0.05,D10)</f>
        <v>2.1314495455597742</v>
      </c>
    </row>
    <row r="12" spans="1:4">
      <c r="A12">
        <v>2</v>
      </c>
      <c r="C12" t="s">
        <v>12</v>
      </c>
      <c r="D12">
        <f>D3-D11*D5</f>
        <v>3.278709357508701</v>
      </c>
    </row>
    <row r="13" spans="1:4">
      <c r="A13">
        <v>2</v>
      </c>
      <c r="C13" t="s">
        <v>12</v>
      </c>
      <c r="D13">
        <f>D4+D12*D6</f>
        <v>2.5265259415516268</v>
      </c>
    </row>
    <row r="14" spans="1:4">
      <c r="A14">
        <v>8</v>
      </c>
    </row>
    <row r="15" spans="1:4">
      <c r="A15">
        <v>7</v>
      </c>
    </row>
    <row r="16" spans="1:4">
      <c r="A16">
        <v>5</v>
      </c>
      <c r="C16" t="s">
        <v>2</v>
      </c>
      <c r="D16" s="5">
        <v>0</v>
      </c>
    </row>
    <row r="17" spans="3:9">
      <c r="C17" t="s">
        <v>3</v>
      </c>
      <c r="D17" s="1">
        <v>10</v>
      </c>
    </row>
    <row r="19" spans="3:9">
      <c r="C19" t="s">
        <v>15</v>
      </c>
      <c r="D19">
        <f>(D17-D16)/10</f>
        <v>1</v>
      </c>
    </row>
    <row r="21" spans="3:9">
      <c r="C21" t="s">
        <v>4</v>
      </c>
      <c r="D21" s="4">
        <f>$D$16</f>
        <v>0</v>
      </c>
      <c r="E21" s="4">
        <f t="shared" ref="E21:E30" si="0">D21+$D$19</f>
        <v>1</v>
      </c>
      <c r="F21" s="3"/>
      <c r="G21" s="3" t="s">
        <v>5</v>
      </c>
      <c r="H21" s="4" t="str">
        <f>D21&amp;"～"&amp;E21</f>
        <v>0～1</v>
      </c>
      <c r="I21" s="4">
        <f>COUNTIF(A:A,"&gt;="&amp; D21 &amp; "")-COUNTIF(A:A,"&gt;="&amp; E21 &amp; "")</f>
        <v>0</v>
      </c>
    </row>
    <row r="22" spans="3:9">
      <c r="D22" s="4">
        <f t="shared" ref="D22:D30" si="1">E21</f>
        <v>1</v>
      </c>
      <c r="E22" s="4">
        <f t="shared" si="0"/>
        <v>2</v>
      </c>
      <c r="F22" s="3"/>
      <c r="G22" s="3"/>
      <c r="H22" s="4" t="str">
        <f t="shared" ref="H22:H30" si="2">D22&amp;"～"&amp;E22</f>
        <v>1～2</v>
      </c>
      <c r="I22" s="4">
        <f>COUNTIF(A:A,"&gt;="&amp; D22 &amp; "")-COUNTIF(A:A,"&gt;="&amp; E22 &amp; "")</f>
        <v>1</v>
      </c>
    </row>
    <row r="23" spans="3:9">
      <c r="D23" s="4">
        <f t="shared" si="1"/>
        <v>2</v>
      </c>
      <c r="E23" s="4">
        <f t="shared" si="0"/>
        <v>3</v>
      </c>
      <c r="F23" s="3"/>
      <c r="G23" s="3"/>
      <c r="H23" s="4" t="str">
        <f t="shared" si="2"/>
        <v>2～3</v>
      </c>
      <c r="I23" s="4">
        <f>COUNTIF(A:A,"&gt;="&amp; D23 &amp; "")-COUNTIF(A:A,"&gt;="&amp; E23 &amp; "")</f>
        <v>5</v>
      </c>
    </row>
    <row r="24" spans="3:9">
      <c r="D24" s="4">
        <f t="shared" si="1"/>
        <v>3</v>
      </c>
      <c r="E24" s="4">
        <f t="shared" si="0"/>
        <v>4</v>
      </c>
      <c r="F24" s="3"/>
      <c r="G24" s="3"/>
      <c r="H24" s="4" t="str">
        <f t="shared" si="2"/>
        <v>3～4</v>
      </c>
      <c r="I24" s="4">
        <f>COUNTIF(A:A,"&gt;="&amp; D24 &amp; "")-COUNTIF(A:A,"&gt;="&amp; E24 &amp; "")</f>
        <v>0</v>
      </c>
    </row>
    <row r="25" spans="3:9">
      <c r="D25" s="4">
        <f t="shared" si="1"/>
        <v>4</v>
      </c>
      <c r="E25" s="4">
        <f t="shared" si="0"/>
        <v>5</v>
      </c>
      <c r="F25" s="3"/>
      <c r="G25" s="3"/>
      <c r="H25" s="4" t="str">
        <f t="shared" si="2"/>
        <v>4～5</v>
      </c>
      <c r="I25" s="4">
        <f>COUNTIF(A:A,"&gt;="&amp; D25 &amp; "")-COUNTIF(A:A,"&gt;="&amp; E25 &amp; "")</f>
        <v>1</v>
      </c>
    </row>
    <row r="26" spans="3:9">
      <c r="D26" s="4">
        <f t="shared" si="1"/>
        <v>5</v>
      </c>
      <c r="E26" s="4">
        <f t="shared" si="0"/>
        <v>6</v>
      </c>
      <c r="F26" s="3"/>
      <c r="G26" s="3"/>
      <c r="H26" s="4" t="str">
        <f t="shared" si="2"/>
        <v>5～6</v>
      </c>
      <c r="I26" s="4">
        <f>COUNTIF(A:A,"&gt;="&amp; D26 &amp; "")-COUNTIF(A:A,"&gt;="&amp; E26 &amp; "")</f>
        <v>3</v>
      </c>
    </row>
    <row r="27" spans="3:9">
      <c r="D27" s="4">
        <f t="shared" si="1"/>
        <v>6</v>
      </c>
      <c r="E27" s="4">
        <f t="shared" si="0"/>
        <v>7</v>
      </c>
      <c r="F27" s="3"/>
      <c r="G27" s="3"/>
      <c r="H27" s="4" t="str">
        <f t="shared" si="2"/>
        <v>6～7</v>
      </c>
      <c r="I27" s="4">
        <f>COUNTIF(A:A,"&gt;="&amp; D27 &amp; "")-COUNTIF(A:A,"&gt;="&amp; E27 &amp; "")</f>
        <v>1</v>
      </c>
    </row>
    <row r="28" spans="3:9">
      <c r="D28" s="4">
        <f t="shared" si="1"/>
        <v>7</v>
      </c>
      <c r="E28" s="4">
        <f t="shared" si="0"/>
        <v>8</v>
      </c>
      <c r="F28" s="3"/>
      <c r="G28" s="3"/>
      <c r="H28" s="4" t="str">
        <f t="shared" si="2"/>
        <v>7～8</v>
      </c>
      <c r="I28" s="4">
        <f>COUNTIF(A:A,"&gt;="&amp; D28 &amp; "")-COUNTIF(A:A,"&gt;="&amp; E28 &amp; "")</f>
        <v>2</v>
      </c>
    </row>
    <row r="29" spans="3:9">
      <c r="D29" s="4">
        <f t="shared" si="1"/>
        <v>8</v>
      </c>
      <c r="E29" s="4">
        <f t="shared" si="0"/>
        <v>9</v>
      </c>
      <c r="F29" s="3"/>
      <c r="G29" s="3"/>
      <c r="H29" s="4" t="str">
        <f t="shared" si="2"/>
        <v>8～9</v>
      </c>
      <c r="I29" s="4">
        <f>COUNTIF(A:A,"&gt;="&amp; D29 &amp; "")-COUNTIF(A:A,"&gt;="&amp; E29 &amp; "")</f>
        <v>3</v>
      </c>
    </row>
    <row r="30" spans="3:9">
      <c r="D30" s="4">
        <f t="shared" si="1"/>
        <v>9</v>
      </c>
      <c r="E30" s="4">
        <f t="shared" si="0"/>
        <v>10</v>
      </c>
      <c r="F30" s="3"/>
      <c r="G30" s="3"/>
      <c r="H30" s="4" t="str">
        <f t="shared" si="2"/>
        <v>9～10</v>
      </c>
      <c r="I30" s="4">
        <f>COUNTIF(A:A,"&gt;="&amp; D30 &amp; "")-COUNTIF(A:A,"&gt;="&amp; E30 &amp; "")</f>
        <v>0</v>
      </c>
    </row>
    <row r="33" spans="3:9">
      <c r="C33" t="s">
        <v>13</v>
      </c>
    </row>
    <row r="40" spans="3:9">
      <c r="C40" t="s">
        <v>2</v>
      </c>
      <c r="D40" s="5">
        <v>0</v>
      </c>
    </row>
    <row r="41" spans="3:9">
      <c r="C41" t="s">
        <v>3</v>
      </c>
      <c r="D41">
        <f>D8</f>
        <v>8</v>
      </c>
    </row>
    <row r="43" spans="3:9">
      <c r="C43" t="s">
        <v>14</v>
      </c>
      <c r="D43">
        <f>1+LOG(D2,2)</f>
        <v>5</v>
      </c>
    </row>
    <row r="44" spans="3:9">
      <c r="C44" t="s">
        <v>16</v>
      </c>
      <c r="D44">
        <f>INT((D41-D40)/D43)+1</f>
        <v>2</v>
      </c>
    </row>
    <row r="45" spans="3:9">
      <c r="C45" t="s">
        <v>4</v>
      </c>
      <c r="D45" s="4">
        <f>$D$40</f>
        <v>0</v>
      </c>
      <c r="E45" s="4">
        <f>D45+$D$44</f>
        <v>2</v>
      </c>
      <c r="H45" s="4" t="str">
        <f>D45&amp;"～"&amp;E45</f>
        <v>0～2</v>
      </c>
      <c r="I45" s="4">
        <f>COUNTIF(A:A,"&gt;="&amp; D45 &amp; "")-COUNTIF(A:A,"&gt;="&amp; E45 &amp; "")</f>
        <v>1</v>
      </c>
    </row>
    <row r="46" spans="3:9">
      <c r="D46" s="3">
        <f>D45+$D$44</f>
        <v>2</v>
      </c>
      <c r="E46" s="4">
        <f t="shared" ref="E46:E54" si="3">D46+$D$44</f>
        <v>4</v>
      </c>
      <c r="H46" s="4" t="str">
        <f t="shared" ref="H46:H54" si="4">D46&amp;"～"&amp;E46</f>
        <v>2～4</v>
      </c>
      <c r="I46" s="4">
        <f t="shared" ref="I46:I54" si="5">COUNTIF(A:A,"&gt;="&amp; D46 &amp; "")-COUNTIF(A:A,"&gt;="&amp; E46 &amp; "")</f>
        <v>5</v>
      </c>
    </row>
    <row r="47" spans="3:9">
      <c r="D47" s="3">
        <f t="shared" ref="D47:D54" si="6">D46+$D$44</f>
        <v>4</v>
      </c>
      <c r="E47" s="4">
        <f t="shared" si="3"/>
        <v>6</v>
      </c>
      <c r="H47" s="4" t="str">
        <f t="shared" si="4"/>
        <v>4～6</v>
      </c>
      <c r="I47" s="4">
        <f t="shared" si="5"/>
        <v>4</v>
      </c>
    </row>
    <row r="48" spans="3:9">
      <c r="D48" s="3">
        <f t="shared" si="6"/>
        <v>6</v>
      </c>
      <c r="E48" s="4">
        <f t="shared" si="3"/>
        <v>8</v>
      </c>
      <c r="H48" s="4" t="str">
        <f t="shared" si="4"/>
        <v>6～8</v>
      </c>
      <c r="I48" s="4">
        <f t="shared" si="5"/>
        <v>3</v>
      </c>
    </row>
    <row r="49" spans="4:9">
      <c r="D49" s="3">
        <f t="shared" si="6"/>
        <v>8</v>
      </c>
      <c r="E49" s="4">
        <f t="shared" si="3"/>
        <v>10</v>
      </c>
      <c r="H49" s="4" t="str">
        <f t="shared" si="4"/>
        <v>8～10</v>
      </c>
      <c r="I49" s="4">
        <f t="shared" si="5"/>
        <v>3</v>
      </c>
    </row>
    <row r="50" spans="4:9">
      <c r="D50" s="3">
        <f t="shared" si="6"/>
        <v>10</v>
      </c>
      <c r="E50" s="4">
        <f t="shared" si="3"/>
        <v>12</v>
      </c>
      <c r="H50" s="4" t="str">
        <f t="shared" si="4"/>
        <v>10～12</v>
      </c>
      <c r="I50" s="4">
        <f t="shared" si="5"/>
        <v>0</v>
      </c>
    </row>
    <row r="51" spans="4:9">
      <c r="D51" s="3">
        <f t="shared" si="6"/>
        <v>12</v>
      </c>
      <c r="E51" s="4">
        <f t="shared" si="3"/>
        <v>14</v>
      </c>
      <c r="H51" s="4" t="str">
        <f t="shared" si="4"/>
        <v>12～14</v>
      </c>
      <c r="I51" s="4">
        <f t="shared" si="5"/>
        <v>0</v>
      </c>
    </row>
    <row r="52" spans="4:9">
      <c r="D52" s="3">
        <f t="shared" si="6"/>
        <v>14</v>
      </c>
      <c r="E52" s="4">
        <f t="shared" si="3"/>
        <v>16</v>
      </c>
      <c r="H52" s="4" t="str">
        <f t="shared" si="4"/>
        <v>14～16</v>
      </c>
      <c r="I52" s="4">
        <f t="shared" si="5"/>
        <v>0</v>
      </c>
    </row>
    <row r="53" spans="4:9">
      <c r="D53" s="3">
        <f t="shared" si="6"/>
        <v>16</v>
      </c>
      <c r="E53" s="4">
        <f t="shared" si="3"/>
        <v>18</v>
      </c>
      <c r="H53" s="4" t="str">
        <f t="shared" si="4"/>
        <v>16～18</v>
      </c>
      <c r="I53" s="4">
        <f t="shared" si="5"/>
        <v>0</v>
      </c>
    </row>
    <row r="54" spans="4:9">
      <c r="D54" s="3">
        <f t="shared" si="6"/>
        <v>18</v>
      </c>
      <c r="E54" s="4">
        <f t="shared" si="3"/>
        <v>20</v>
      </c>
      <c r="H54" s="4" t="str">
        <f t="shared" si="4"/>
        <v>18～20</v>
      </c>
      <c r="I54" s="4">
        <f t="shared" si="5"/>
        <v>0</v>
      </c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度数分布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saiuser</dc:creator>
  <cp:lastModifiedBy>Yasushi Suzuki</cp:lastModifiedBy>
  <dcterms:created xsi:type="dcterms:W3CDTF">2011-03-03T00:32:11Z</dcterms:created>
  <dcterms:modified xsi:type="dcterms:W3CDTF">2019-01-31T00:32:54Z</dcterms:modified>
</cp:coreProperties>
</file>